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925" yWindow="90" windowWidth="4950" windowHeight="8265" tabRatio="950"/>
  </bookViews>
  <sheets>
    <sheet name="Tabela robót ziemnych dr 676" sheetId="12" r:id="rId1"/>
    <sheet name="Arkusz1" sheetId="13" r:id="rId2"/>
  </sheets>
  <definedNames>
    <definedName name="_xlnm.Print_Area" localSheetId="0">'Tabela robót ziemnych dr 676'!$A$1:$N$37</definedName>
    <definedName name="_xlnm.Print_Titles" localSheetId="0">'Tabela robót ziemnych dr 676'!$3:$5</definedName>
  </definedNames>
  <calcPr calcId="125725"/>
</workbook>
</file>

<file path=xl/calcChain.xml><?xml version="1.0" encoding="utf-8"?>
<calcChain xmlns="http://schemas.openxmlformats.org/spreadsheetml/2006/main">
  <c r="E7" i="12"/>
  <c r="F7"/>
  <c r="G7"/>
  <c r="E9"/>
  <c r="F9"/>
  <c r="G9"/>
  <c r="E11"/>
  <c r="F11"/>
  <c r="G11"/>
  <c r="E13"/>
  <c r="F13"/>
  <c r="G13"/>
  <c r="E15"/>
  <c r="F15"/>
  <c r="G15"/>
  <c r="E17"/>
  <c r="F17"/>
  <c r="G17"/>
  <c r="E19"/>
  <c r="F19"/>
  <c r="G19"/>
  <c r="E21"/>
  <c r="F21"/>
  <c r="G21"/>
  <c r="E23"/>
  <c r="F23"/>
  <c r="G23"/>
  <c r="E25"/>
  <c r="F25"/>
  <c r="G25"/>
  <c r="E27"/>
  <c r="F27"/>
  <c r="G27"/>
  <c r="E29"/>
  <c r="F29"/>
  <c r="G29"/>
  <c r="E31"/>
  <c r="F31"/>
  <c r="G31"/>
  <c r="E33"/>
  <c r="F33"/>
  <c r="G35" l="1"/>
  <c r="H29"/>
  <c r="I21"/>
  <c r="I13"/>
  <c r="H23"/>
  <c r="I33"/>
  <c r="I23"/>
  <c r="I11"/>
  <c r="H27"/>
  <c r="I27"/>
  <c r="H25"/>
  <c r="H13"/>
  <c r="H11"/>
  <c r="H9"/>
  <c r="I31"/>
  <c r="I19"/>
  <c r="I9"/>
  <c r="I29"/>
  <c r="I17"/>
  <c r="I25"/>
  <c r="I15"/>
  <c r="H21"/>
  <c r="H19"/>
  <c r="H33"/>
  <c r="H31"/>
  <c r="H17"/>
  <c r="H15"/>
  <c r="I7"/>
  <c r="H7"/>
  <c r="J13" l="1"/>
  <c r="L13" s="1"/>
  <c r="J11"/>
  <c r="L11" s="1"/>
  <c r="J23"/>
  <c r="K23" s="1"/>
  <c r="H35"/>
  <c r="J29"/>
  <c r="L29" s="1"/>
  <c r="J25"/>
  <c r="K25" s="1"/>
  <c r="J21"/>
  <c r="L21" s="1"/>
  <c r="I35"/>
  <c r="J33"/>
  <c r="L33" s="1"/>
  <c r="J27"/>
  <c r="L27" s="1"/>
  <c r="J15"/>
  <c r="K15" s="1"/>
  <c r="J17"/>
  <c r="L17" s="1"/>
  <c r="J19"/>
  <c r="K19" s="1"/>
  <c r="J9"/>
  <c r="L9" s="1"/>
  <c r="J7"/>
  <c r="J31"/>
  <c r="L31" s="1"/>
  <c r="K13" l="1"/>
  <c r="L25"/>
  <c r="L23"/>
  <c r="K21"/>
  <c r="K11"/>
  <c r="K29"/>
  <c r="K33"/>
  <c r="J35"/>
  <c r="K17"/>
  <c r="L15"/>
  <c r="K27"/>
  <c r="L19"/>
  <c r="K9"/>
  <c r="L7"/>
  <c r="K7"/>
  <c r="K31"/>
  <c r="K35" l="1"/>
  <c r="L35"/>
  <c r="N8"/>
  <c r="N10" s="1"/>
  <c r="N12" s="1"/>
  <c r="N14" s="1"/>
  <c r="N16" s="1"/>
  <c r="N18" s="1"/>
  <c r="N20" s="1"/>
  <c r="N22" s="1"/>
  <c r="N24" s="1"/>
  <c r="N26" s="1"/>
  <c r="N28" s="1"/>
  <c r="N30" s="1"/>
  <c r="N32" s="1"/>
  <c r="N34" s="1"/>
  <c r="M8"/>
  <c r="M10" s="1"/>
  <c r="M12" s="1"/>
  <c r="M14" s="1"/>
  <c r="M16" s="1"/>
  <c r="M18" s="1"/>
  <c r="M20" s="1"/>
  <c r="M22" s="1"/>
  <c r="M24" s="1"/>
  <c r="M26" s="1"/>
  <c r="M28" s="1"/>
  <c r="M30" s="1"/>
  <c r="M32" s="1"/>
  <c r="M34" s="1"/>
</calcChain>
</file>

<file path=xl/sharedStrings.xml><?xml version="1.0" encoding="utf-8"?>
<sst xmlns="http://schemas.openxmlformats.org/spreadsheetml/2006/main" count="130" uniqueCount="112">
  <si>
    <t>Kilometr</t>
  </si>
  <si>
    <t>Hektometr</t>
  </si>
  <si>
    <t>Powierzchnia</t>
  </si>
  <si>
    <t>Średnia powierzchnia</t>
  </si>
  <si>
    <t>Odległość</t>
  </si>
  <si>
    <t>Objętość</t>
  </si>
  <si>
    <t>Zużycie na miejscu</t>
  </si>
  <si>
    <t>Nadmiar objętości</t>
  </si>
  <si>
    <t>Suma algebraiczna</t>
  </si>
  <si>
    <t>wykop      +</t>
  </si>
  <si>
    <t>nasyp         -</t>
  </si>
  <si>
    <t>wykop     +</t>
  </si>
  <si>
    <t>nasyp           -</t>
  </si>
  <si>
    <t>wykop          +</t>
  </si>
  <si>
    <t>wykop           +</t>
  </si>
  <si>
    <t>nasyp            -</t>
  </si>
  <si>
    <t>+</t>
  </si>
  <si>
    <t>-</t>
  </si>
  <si>
    <r>
      <t>m</t>
    </r>
    <r>
      <rPr>
        <vertAlign val="superscript"/>
        <sz val="8"/>
        <rFont val="Arial CE"/>
        <family val="2"/>
        <charset val="238"/>
      </rPr>
      <t>2</t>
    </r>
  </si>
  <si>
    <t>mb</t>
  </si>
  <si>
    <r>
      <t>m</t>
    </r>
    <r>
      <rPr>
        <vertAlign val="superscript"/>
        <sz val="8"/>
        <rFont val="Arial CE"/>
        <family val="2"/>
        <charset val="238"/>
      </rPr>
      <t>3</t>
    </r>
  </si>
  <si>
    <t>Pikieta</t>
  </si>
  <si>
    <t xml:space="preserve">0 163 ,02 </t>
  </si>
  <si>
    <t xml:space="preserve">0 174 ,00 </t>
  </si>
  <si>
    <t xml:space="preserve">0 180 ,50 </t>
  </si>
  <si>
    <t xml:space="preserve">0 184 ,50 </t>
  </si>
  <si>
    <t xml:space="preserve">0 191 ,00 </t>
  </si>
  <si>
    <t xml:space="preserve">0 200 ,00 </t>
  </si>
  <si>
    <t xml:space="preserve">0 225 ,00 </t>
  </si>
  <si>
    <t xml:space="preserve">0 250 ,00 </t>
  </si>
  <si>
    <t xml:space="preserve">0 275 ,00 </t>
  </si>
  <si>
    <t xml:space="preserve">0 300 ,00 </t>
  </si>
  <si>
    <t xml:space="preserve">0 325 ,00 </t>
  </si>
  <si>
    <t xml:space="preserve">0 350 ,00 </t>
  </si>
  <si>
    <t xml:space="preserve">0 375 ,00 </t>
  </si>
  <si>
    <t xml:space="preserve">0 400 ,00 </t>
  </si>
  <si>
    <t xml:space="preserve">0 425 ,00 </t>
  </si>
  <si>
    <t xml:space="preserve">0 450 ,00 </t>
  </si>
  <si>
    <t xml:space="preserve">0 475 ,00 </t>
  </si>
  <si>
    <t xml:space="preserve">0 500 ,00 </t>
  </si>
  <si>
    <t xml:space="preserve">0 525 ,00 </t>
  </si>
  <si>
    <t xml:space="preserve">0 550 ,00 </t>
  </si>
  <si>
    <t xml:space="preserve">0 575 ,00 </t>
  </si>
  <si>
    <t xml:space="preserve">0 600 ,00 </t>
  </si>
  <si>
    <t xml:space="preserve">0 625 ,00 </t>
  </si>
  <si>
    <t xml:space="preserve">0 642 ,00 </t>
  </si>
  <si>
    <t xml:space="preserve">0 647 ,55 </t>
  </si>
  <si>
    <t xml:space="preserve">0 650 ,00 </t>
  </si>
  <si>
    <t xml:space="preserve">0 666 ,84 </t>
  </si>
  <si>
    <t xml:space="preserve">0 675 ,00 </t>
  </si>
  <si>
    <t xml:space="preserve">0 700 ,00 </t>
  </si>
  <si>
    <t xml:space="preserve">0 725 ,00 </t>
  </si>
  <si>
    <t xml:space="preserve">0 750 ,00 </t>
  </si>
  <si>
    <t xml:space="preserve">0 764 ,85 </t>
  </si>
  <si>
    <t xml:space="preserve">0 775 ,00 </t>
  </si>
  <si>
    <t xml:space="preserve">0 800 ,00 </t>
  </si>
  <si>
    <t xml:space="preserve">0 825 ,00 </t>
  </si>
  <si>
    <t xml:space="preserve">0 840 ,00 </t>
  </si>
  <si>
    <t xml:space="preserve">0 850 ,00 </t>
  </si>
  <si>
    <t xml:space="preserve">0 875 ,00 </t>
  </si>
  <si>
    <t xml:space="preserve">0 900 ,00 </t>
  </si>
  <si>
    <t xml:space="preserve">0 925 ,00 </t>
  </si>
  <si>
    <t xml:space="preserve">0 950 ,00 </t>
  </si>
  <si>
    <t xml:space="preserve">0 975 ,00 </t>
  </si>
  <si>
    <t xml:space="preserve">1 000 ,00 </t>
  </si>
  <si>
    <t xml:space="preserve">1 020 ,00 </t>
  </si>
  <si>
    <t xml:space="preserve">1 025 ,00 </t>
  </si>
  <si>
    <t xml:space="preserve">1 050 ,00 </t>
  </si>
  <si>
    <t xml:space="preserve">1 075 ,00 </t>
  </si>
  <si>
    <t xml:space="preserve">1 100 ,00 </t>
  </si>
  <si>
    <t xml:space="preserve">1 125 ,00 </t>
  </si>
  <si>
    <t xml:space="preserve">1 150 ,00 </t>
  </si>
  <si>
    <t xml:space="preserve">1 175 ,00 </t>
  </si>
  <si>
    <t xml:space="preserve">1 200 ,00 </t>
  </si>
  <si>
    <t xml:space="preserve">1 225 ,00 </t>
  </si>
  <si>
    <t xml:space="preserve">1 250 ,00 </t>
  </si>
  <si>
    <t xml:space="preserve">1 267 ,94 </t>
  </si>
  <si>
    <t xml:space="preserve">1 275 ,00 </t>
  </si>
  <si>
    <t xml:space="preserve">1 300 ,00 </t>
  </si>
  <si>
    <t xml:space="preserve">1 325 ,00 </t>
  </si>
  <si>
    <t xml:space="preserve">1 350 ,00 </t>
  </si>
  <si>
    <t xml:space="preserve">1 375 ,00 </t>
  </si>
  <si>
    <t xml:space="preserve">1 387 ,39 </t>
  </si>
  <si>
    <t xml:space="preserve">1 400 ,00 </t>
  </si>
  <si>
    <t xml:space="preserve">1 406 ,72 </t>
  </si>
  <si>
    <t xml:space="preserve">1 425 ,00 </t>
  </si>
  <si>
    <t xml:space="preserve">1 450 ,00 </t>
  </si>
  <si>
    <t xml:space="preserve">1 475 ,00 </t>
  </si>
  <si>
    <t xml:space="preserve">1 484 ,37 </t>
  </si>
  <si>
    <t xml:space="preserve">1 500 ,00 </t>
  </si>
  <si>
    <t xml:space="preserve">1 525 ,00 </t>
  </si>
  <si>
    <t xml:space="preserve">1 550 ,00 </t>
  </si>
  <si>
    <t xml:space="preserve">1 575 ,00 </t>
  </si>
  <si>
    <t xml:space="preserve">1 600 ,00 </t>
  </si>
  <si>
    <t xml:space="preserve">1 625 ,00 </t>
  </si>
  <si>
    <t xml:space="preserve">1 650 ,00 </t>
  </si>
  <si>
    <t xml:space="preserve">1 675 ,00 </t>
  </si>
  <si>
    <t xml:space="preserve">1 700 ,00 </t>
  </si>
  <si>
    <t xml:space="preserve">1 725 ,00 </t>
  </si>
  <si>
    <t xml:space="preserve">1 750 ,00 </t>
  </si>
  <si>
    <t xml:space="preserve">1 775 ,00 </t>
  </si>
  <si>
    <t xml:space="preserve">1 800 ,00 </t>
  </si>
  <si>
    <t xml:space="preserve">1 819 ,08 </t>
  </si>
  <si>
    <t xml:space="preserve">1 825 ,00 </t>
  </si>
  <si>
    <t xml:space="preserve">1 850 ,00 </t>
  </si>
  <si>
    <t xml:space="preserve">1 875 ,00 </t>
  </si>
  <si>
    <t xml:space="preserve">1 900 ,00 </t>
  </si>
  <si>
    <t xml:space="preserve">1 925 ,00 </t>
  </si>
  <si>
    <t xml:space="preserve">1 950 ,00 </t>
  </si>
  <si>
    <t xml:space="preserve">1 954 ,90 </t>
  </si>
  <si>
    <t>Roboty ziemne</t>
  </si>
  <si>
    <t>44+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</si>
</sst>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6"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9"/>
      <name val="Arial CE"/>
      <charset val="238"/>
    </font>
    <font>
      <b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0" fillId="0" borderId="0" xfId="0" applyNumberFormat="1"/>
    <xf numFmtId="1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 applyAlignment="1">
      <alignment horizontal="right" vertical="center"/>
    </xf>
    <xf numFmtId="2" fontId="2" fillId="0" borderId="5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2" fontId="2" fillId="0" borderId="7" xfId="0" applyNumberFormat="1" applyFont="1" applyFill="1" applyBorder="1" applyAlignment="1">
      <alignment horizontal="right" vertical="center"/>
    </xf>
    <xf numFmtId="2" fontId="0" fillId="0" borderId="0" xfId="0" applyNumberFormat="1"/>
    <xf numFmtId="164" fontId="2" fillId="0" borderId="23" xfId="0" applyNumberFormat="1" applyFont="1" applyFill="1" applyBorder="1" applyAlignment="1">
      <alignment horizontal="right" vertical="center"/>
    </xf>
    <xf numFmtId="1" fontId="2" fillId="0" borderId="0" xfId="0" applyNumberFormat="1" applyFont="1" applyFill="1" applyBorder="1" applyAlignment="1" applyProtection="1">
      <alignment horizontal="right" vertical="center"/>
      <protection locked="0"/>
    </xf>
    <xf numFmtId="2" fontId="2" fillId="0" borderId="0" xfId="0" applyNumberFormat="1" applyFont="1" applyFill="1" applyBorder="1" applyAlignment="1" applyProtection="1">
      <alignment horizontal="right" vertical="center"/>
      <protection locked="0"/>
    </xf>
    <xf numFmtId="165" fontId="2" fillId="0" borderId="0" xfId="0" applyNumberFormat="1" applyFont="1" applyFill="1" applyBorder="1" applyAlignment="1" applyProtection="1">
      <alignment horizontal="right" vertical="center"/>
      <protection locked="0"/>
    </xf>
    <xf numFmtId="2" fontId="2" fillId="0" borderId="23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 applyAlignment="1">
      <alignment horizontal="right" vertical="center"/>
    </xf>
    <xf numFmtId="164" fontId="2" fillId="0" borderId="21" xfId="0" applyNumberFormat="1" applyFont="1" applyFill="1" applyBorder="1" applyAlignment="1">
      <alignment horizontal="right" vertical="center"/>
    </xf>
    <xf numFmtId="164" fontId="2" fillId="0" borderId="22" xfId="0" applyNumberFormat="1" applyFont="1" applyFill="1" applyBorder="1" applyAlignment="1">
      <alignment horizontal="right" vertical="center"/>
    </xf>
    <xf numFmtId="1" fontId="2" fillId="0" borderId="5" xfId="0" applyNumberFormat="1" applyFont="1" applyFill="1" applyBorder="1" applyAlignment="1" applyProtection="1">
      <alignment horizontal="right" vertical="center"/>
      <protection locked="0"/>
    </xf>
    <xf numFmtId="2" fontId="2" fillId="0" borderId="5" xfId="0" applyNumberFormat="1" applyFont="1" applyFill="1" applyBorder="1" applyAlignment="1" applyProtection="1">
      <alignment horizontal="right" vertical="center"/>
      <protection locked="0"/>
    </xf>
    <xf numFmtId="165" fontId="2" fillId="0" borderId="1" xfId="0" applyNumberFormat="1" applyFont="1" applyFill="1" applyBorder="1" applyAlignment="1" applyProtection="1">
      <alignment horizontal="right" vertical="center"/>
      <protection locked="0"/>
    </xf>
    <xf numFmtId="165" fontId="2" fillId="0" borderId="2" xfId="0" applyNumberFormat="1" applyFont="1" applyFill="1" applyBorder="1" applyAlignment="1" applyProtection="1">
      <alignment horizontal="right" vertical="center"/>
      <protection locked="0"/>
    </xf>
    <xf numFmtId="2" fontId="2" fillId="0" borderId="2" xfId="0" applyNumberFormat="1" applyFont="1" applyFill="1" applyBorder="1" applyAlignment="1">
      <alignment horizontal="right" vertical="center"/>
    </xf>
    <xf numFmtId="2" fontId="2" fillId="0" borderId="5" xfId="0" applyNumberFormat="1" applyFont="1" applyFill="1" applyBorder="1" applyAlignment="1">
      <alignment horizontal="right" vertical="center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6" xfId="0" applyNumberFormat="1" applyFont="1" applyFill="1" applyBorder="1" applyAlignment="1">
      <alignment horizontal="right" vertical="center"/>
    </xf>
    <xf numFmtId="2" fontId="2" fillId="0" borderId="7" xfId="0" applyNumberFormat="1" applyFont="1" applyFill="1" applyBorder="1" applyAlignment="1">
      <alignment horizontal="right" vertical="center"/>
    </xf>
    <xf numFmtId="164" fontId="2" fillId="0" borderId="21" xfId="0" applyNumberFormat="1" applyFont="1" applyFill="1" applyBorder="1" applyAlignment="1">
      <alignment horizontal="right" vertical="center"/>
    </xf>
    <xf numFmtId="1" fontId="2" fillId="0" borderId="5" xfId="0" applyNumberFormat="1" applyFont="1" applyFill="1" applyBorder="1" applyAlignment="1" applyProtection="1">
      <alignment horizontal="right" vertical="center"/>
      <protection locked="0"/>
    </xf>
    <xf numFmtId="2" fontId="2" fillId="0" borderId="5" xfId="0" applyNumberFormat="1" applyFont="1" applyFill="1" applyBorder="1" applyAlignment="1" applyProtection="1">
      <alignment horizontal="right" vertical="center"/>
      <protection locked="0"/>
    </xf>
    <xf numFmtId="165" fontId="2" fillId="0" borderId="1" xfId="0" applyNumberFormat="1" applyFont="1" applyFill="1" applyBorder="1" applyAlignment="1" applyProtection="1">
      <alignment horizontal="right" vertical="center"/>
      <protection locked="0"/>
    </xf>
    <xf numFmtId="165" fontId="2" fillId="0" borderId="2" xfId="0" applyNumberFormat="1" applyFont="1" applyFill="1" applyBorder="1" applyAlignment="1" applyProtection="1">
      <alignment horizontal="right" vertical="center"/>
      <protection locked="0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textRotation="90" wrapText="1"/>
    </xf>
    <xf numFmtId="1" fontId="1" fillId="2" borderId="18" xfId="0" applyNumberFormat="1" applyFont="1" applyFill="1" applyBorder="1" applyAlignment="1">
      <alignment horizontal="center" vertical="center" textRotation="90" wrapText="1"/>
    </xf>
    <xf numFmtId="1" fontId="1" fillId="2" borderId="19" xfId="0" applyNumberFormat="1" applyFont="1" applyFill="1" applyBorder="1" applyAlignment="1">
      <alignment horizontal="center" vertical="center" textRotation="90" wrapText="1"/>
    </xf>
    <xf numFmtId="0" fontId="0" fillId="2" borderId="20" xfId="0" applyFill="1" applyBorder="1" applyAlignment="1">
      <alignment horizontal="center" vertic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1" fillId="2" borderId="9" xfId="0" applyFont="1" applyFill="1" applyBorder="1" applyAlignment="1">
      <alignment horizontal="center" vertical="center" textRotation="90" wrapText="1"/>
    </xf>
    <xf numFmtId="0" fontId="0" fillId="2" borderId="10" xfId="0" applyFill="1" applyBorder="1" applyAlignment="1">
      <alignment horizontal="center" vertical="center" textRotation="90" wrapText="1"/>
    </xf>
    <xf numFmtId="2" fontId="4" fillId="0" borderId="13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/>
    </xf>
    <xf numFmtId="2" fontId="4" fillId="0" borderId="24" xfId="0" applyNumberFormat="1" applyFont="1" applyFill="1" applyBorder="1" applyAlignment="1">
      <alignment horizontal="center" vertical="center"/>
    </xf>
    <xf numFmtId="2" fontId="4" fillId="0" borderId="25" xfId="0" applyNumberFormat="1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2" fontId="4" fillId="0" borderId="16" xfId="0" applyNumberFormat="1" applyFont="1" applyFill="1" applyBorder="1" applyAlignment="1">
      <alignment horizontal="center" vertical="center"/>
    </xf>
    <xf numFmtId="2" fontId="4" fillId="0" borderId="23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1" fontId="5" fillId="0" borderId="26" xfId="0" applyNumberFormat="1" applyFont="1" applyBorder="1" applyAlignment="1">
      <alignment horizontal="center" vertical="center"/>
    </xf>
    <xf numFmtId="1" fontId="2" fillId="0" borderId="9" xfId="0" applyNumberFormat="1" applyFont="1" applyFill="1" applyBorder="1" applyAlignment="1" applyProtection="1">
      <alignment vertical="center"/>
      <protection locked="0"/>
    </xf>
    <xf numFmtId="1" fontId="2" fillId="0" borderId="0" xfId="0" applyNumberFormat="1" applyFont="1" applyFill="1" applyBorder="1" applyAlignment="1" applyProtection="1">
      <alignment vertical="center"/>
      <protection locked="0"/>
    </xf>
    <xf numFmtId="1" fontId="0" fillId="0" borderId="0" xfId="0" applyNumberFormat="1" applyBorder="1"/>
    <xf numFmtId="0" fontId="0" fillId="0" borderId="0" xfId="0" applyBorder="1"/>
  </cellXfs>
  <cellStyles count="1">
    <cellStyle name="Normalny" xfId="0" builtinId="0"/>
  </cellStyles>
  <dxfs count="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8"/>
  <sheetViews>
    <sheetView tabSelected="1" view="pageLayout" zoomScaleNormal="100" zoomScaleSheetLayoutView="100" workbookViewId="0">
      <selection activeCell="J27" sqref="J27:J28"/>
    </sheetView>
  </sheetViews>
  <sheetFormatPr defaultRowHeight="12.75"/>
  <cols>
    <col min="1" max="1" width="3.5703125" style="2" customWidth="1"/>
    <col min="2" max="2" width="9.140625" customWidth="1"/>
    <col min="3" max="3" width="7" customWidth="1"/>
    <col min="4" max="4" width="7.140625" customWidth="1"/>
    <col min="5" max="5" width="7.28515625" customWidth="1"/>
    <col min="6" max="6" width="7" customWidth="1"/>
    <col min="7" max="7" width="8.5703125" customWidth="1"/>
    <col min="8" max="8" width="8.85546875" customWidth="1"/>
    <col min="9" max="9" width="8.140625" customWidth="1"/>
    <col min="10" max="10" width="8.42578125" customWidth="1"/>
    <col min="11" max="11" width="8.28515625" customWidth="1"/>
    <col min="12" max="12" width="9" customWidth="1"/>
    <col min="13" max="14" width="9.42578125" customWidth="1"/>
  </cols>
  <sheetData>
    <row r="1" spans="1:15" ht="9" customHeight="1">
      <c r="A1" s="62" t="s">
        <v>110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5" ht="29.25" customHeight="1" thickBot="1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</row>
    <row r="3" spans="1:15" ht="19.5" customHeight="1">
      <c r="A3" s="48" t="s">
        <v>0</v>
      </c>
      <c r="B3" s="51" t="s">
        <v>1</v>
      </c>
      <c r="C3" s="40" t="s">
        <v>2</v>
      </c>
      <c r="D3" s="41"/>
      <c r="E3" s="40" t="s">
        <v>3</v>
      </c>
      <c r="F3" s="41"/>
      <c r="G3" s="46" t="s">
        <v>4</v>
      </c>
      <c r="H3" s="40" t="s">
        <v>5</v>
      </c>
      <c r="I3" s="41"/>
      <c r="J3" s="46" t="s">
        <v>6</v>
      </c>
      <c r="K3" s="40" t="s">
        <v>7</v>
      </c>
      <c r="L3" s="41"/>
      <c r="M3" s="40" t="s">
        <v>8</v>
      </c>
      <c r="N3" s="41"/>
    </row>
    <row r="4" spans="1:15" ht="21.75" customHeight="1">
      <c r="A4" s="49"/>
      <c r="B4" s="52"/>
      <c r="C4" s="3" t="s">
        <v>9</v>
      </c>
      <c r="D4" s="4" t="s">
        <v>10</v>
      </c>
      <c r="E4" s="3" t="s">
        <v>11</v>
      </c>
      <c r="F4" s="4" t="s">
        <v>12</v>
      </c>
      <c r="G4" s="47"/>
      <c r="H4" s="3" t="s">
        <v>13</v>
      </c>
      <c r="I4" s="4" t="s">
        <v>12</v>
      </c>
      <c r="J4" s="47"/>
      <c r="K4" s="3" t="s">
        <v>14</v>
      </c>
      <c r="L4" s="4" t="s">
        <v>15</v>
      </c>
      <c r="M4" s="5" t="s">
        <v>16</v>
      </c>
      <c r="N4" s="6" t="s">
        <v>17</v>
      </c>
    </row>
    <row r="5" spans="1:15" ht="12.75" customHeight="1" thickBot="1">
      <c r="A5" s="50"/>
      <c r="B5" s="53"/>
      <c r="C5" s="42" t="s">
        <v>18</v>
      </c>
      <c r="D5" s="43"/>
      <c r="E5" s="42" t="s">
        <v>18</v>
      </c>
      <c r="F5" s="43"/>
      <c r="G5" s="7" t="s">
        <v>19</v>
      </c>
      <c r="H5" s="44" t="s">
        <v>20</v>
      </c>
      <c r="I5" s="45"/>
      <c r="J5" s="8" t="s">
        <v>20</v>
      </c>
      <c r="K5" s="44" t="s">
        <v>20</v>
      </c>
      <c r="L5" s="45"/>
      <c r="M5" s="44" t="s">
        <v>20</v>
      </c>
      <c r="N5" s="45"/>
    </row>
    <row r="6" spans="1:15">
      <c r="A6" s="36" t="s">
        <v>111</v>
      </c>
      <c r="B6" s="37">
        <v>405.5</v>
      </c>
      <c r="C6" s="38">
        <v>0.1</v>
      </c>
      <c r="D6" s="39">
        <v>1</v>
      </c>
      <c r="E6" s="9"/>
      <c r="F6" s="13"/>
      <c r="G6" s="14"/>
      <c r="H6" s="10"/>
      <c r="I6" s="11"/>
      <c r="J6" s="12"/>
      <c r="K6" s="10"/>
      <c r="L6" s="11"/>
      <c r="M6" s="35"/>
      <c r="N6" s="28"/>
      <c r="O6" s="1"/>
    </row>
    <row r="7" spans="1:15">
      <c r="A7" s="36"/>
      <c r="B7" s="37"/>
      <c r="C7" s="38"/>
      <c r="D7" s="39"/>
      <c r="E7" s="32">
        <f>(C6+C8)/2</f>
        <v>0.1</v>
      </c>
      <c r="F7" s="33">
        <f>(D6+D8)/2</f>
        <v>0.9</v>
      </c>
      <c r="G7" s="30">
        <f>ABS(B8-B6)</f>
        <v>14.5</v>
      </c>
      <c r="H7" s="31">
        <f t="shared" ref="H7:H17" si="0">E7*G7</f>
        <v>1.4500000000000002</v>
      </c>
      <c r="I7" s="28">
        <f>F7*G7</f>
        <v>13.05</v>
      </c>
      <c r="J7" s="29">
        <f t="shared" ref="J7:J33" si="1">MIN(H7:I7)</f>
        <v>1.4500000000000002</v>
      </c>
      <c r="K7" s="31">
        <f t="shared" ref="K7:K17" si="2">IF(H7&gt;=J7,H7-J7)</f>
        <v>0</v>
      </c>
      <c r="L7" s="28">
        <f>IF(I7&gt;=J7,I7-J7)</f>
        <v>11.600000000000001</v>
      </c>
      <c r="M7" s="35"/>
      <c r="N7" s="28"/>
      <c r="O7" s="1"/>
    </row>
    <row r="8" spans="1:15">
      <c r="A8" s="36" t="s">
        <v>111</v>
      </c>
      <c r="B8" s="37">
        <v>420</v>
      </c>
      <c r="C8" s="38">
        <v>0.1</v>
      </c>
      <c r="D8" s="39">
        <v>0.8</v>
      </c>
      <c r="E8" s="32"/>
      <c r="F8" s="33"/>
      <c r="G8" s="34"/>
      <c r="H8" s="31"/>
      <c r="I8" s="28"/>
      <c r="J8" s="29"/>
      <c r="K8" s="31"/>
      <c r="L8" s="28"/>
      <c r="M8" s="35">
        <f>M6+K7-L7</f>
        <v>-11.600000000000001</v>
      </c>
      <c r="N8" s="28">
        <f>N6+K7-L7</f>
        <v>-11.600000000000001</v>
      </c>
      <c r="O8" s="1"/>
    </row>
    <row r="9" spans="1:15">
      <c r="A9" s="36"/>
      <c r="B9" s="37"/>
      <c r="C9" s="38"/>
      <c r="D9" s="39"/>
      <c r="E9" s="32">
        <f>(C8+C10)/2</f>
        <v>0.1</v>
      </c>
      <c r="F9" s="33">
        <f>(D8+D10)/2</f>
        <v>0.8</v>
      </c>
      <c r="G9" s="30">
        <f>ABS(B10-B8)</f>
        <v>20</v>
      </c>
      <c r="H9" s="31">
        <f t="shared" si="0"/>
        <v>2</v>
      </c>
      <c r="I9" s="28">
        <f>F9*G9</f>
        <v>16</v>
      </c>
      <c r="J9" s="29">
        <f>MIN(H9:I9)</f>
        <v>2</v>
      </c>
      <c r="K9" s="31">
        <f t="shared" si="2"/>
        <v>0</v>
      </c>
      <c r="L9" s="28">
        <f>IF(I9&gt;=J9,I9-J9)</f>
        <v>14</v>
      </c>
      <c r="M9" s="35"/>
      <c r="N9" s="28"/>
    </row>
    <row r="10" spans="1:15">
      <c r="A10" s="36" t="s">
        <v>111</v>
      </c>
      <c r="B10" s="37">
        <v>440</v>
      </c>
      <c r="C10" s="38">
        <v>0.1</v>
      </c>
      <c r="D10" s="39">
        <v>0.8</v>
      </c>
      <c r="E10" s="32"/>
      <c r="F10" s="33"/>
      <c r="G10" s="34"/>
      <c r="H10" s="31"/>
      <c r="I10" s="28"/>
      <c r="J10" s="29"/>
      <c r="K10" s="31"/>
      <c r="L10" s="28"/>
      <c r="M10" s="35">
        <f>M8+K9-L9</f>
        <v>-25.6</v>
      </c>
      <c r="N10" s="28">
        <f>N8+K9-L9</f>
        <v>-25.6</v>
      </c>
    </row>
    <row r="11" spans="1:15">
      <c r="A11" s="36"/>
      <c r="B11" s="37"/>
      <c r="C11" s="38"/>
      <c r="D11" s="39"/>
      <c r="E11" s="32">
        <f>(C10+C12)/2</f>
        <v>0.1</v>
      </c>
      <c r="F11" s="33">
        <f>(D10+D12)/2</f>
        <v>0.5</v>
      </c>
      <c r="G11" s="30">
        <f>ABS(B12-B10)</f>
        <v>20</v>
      </c>
      <c r="H11" s="31">
        <f t="shared" si="0"/>
        <v>2</v>
      </c>
      <c r="I11" s="28">
        <f>F11*G11</f>
        <v>10</v>
      </c>
      <c r="J11" s="29">
        <f t="shared" si="1"/>
        <v>2</v>
      </c>
      <c r="K11" s="31">
        <f t="shared" si="2"/>
        <v>0</v>
      </c>
      <c r="L11" s="28">
        <f>IF(I11&gt;=J11,I11-J11)</f>
        <v>8</v>
      </c>
      <c r="M11" s="35"/>
      <c r="N11" s="28"/>
    </row>
    <row r="12" spans="1:15">
      <c r="A12" s="36" t="s">
        <v>111</v>
      </c>
      <c r="B12" s="37">
        <v>460</v>
      </c>
      <c r="C12" s="38">
        <v>0.1</v>
      </c>
      <c r="D12" s="39">
        <v>0.2</v>
      </c>
      <c r="E12" s="32"/>
      <c r="F12" s="33"/>
      <c r="G12" s="34"/>
      <c r="H12" s="31"/>
      <c r="I12" s="28"/>
      <c r="J12" s="29"/>
      <c r="K12" s="31"/>
      <c r="L12" s="28"/>
      <c r="M12" s="35">
        <f>M10+K11-L11</f>
        <v>-33.6</v>
      </c>
      <c r="N12" s="28">
        <f>N10+K11-L11</f>
        <v>-33.6</v>
      </c>
    </row>
    <row r="13" spans="1:15">
      <c r="A13" s="36"/>
      <c r="B13" s="37"/>
      <c r="C13" s="38"/>
      <c r="D13" s="39"/>
      <c r="E13" s="32">
        <f>(C12+C14)/2</f>
        <v>0.1</v>
      </c>
      <c r="F13" s="33">
        <f>(D12+D14)/2</f>
        <v>0.6</v>
      </c>
      <c r="G13" s="30">
        <f>ABS(B14-B12)</f>
        <v>20</v>
      </c>
      <c r="H13" s="31">
        <f t="shared" si="0"/>
        <v>2</v>
      </c>
      <c r="I13" s="28">
        <f>F13*G13</f>
        <v>12</v>
      </c>
      <c r="J13" s="29">
        <f t="shared" si="1"/>
        <v>2</v>
      </c>
      <c r="K13" s="31">
        <f t="shared" si="2"/>
        <v>0</v>
      </c>
      <c r="L13" s="28">
        <f>IF(I13&gt;=J13,I13-J13)</f>
        <v>10</v>
      </c>
      <c r="M13" s="35"/>
      <c r="N13" s="28"/>
    </row>
    <row r="14" spans="1:15">
      <c r="A14" s="36" t="s">
        <v>111</v>
      </c>
      <c r="B14" s="37">
        <v>480</v>
      </c>
      <c r="C14" s="38">
        <v>0.1</v>
      </c>
      <c r="D14" s="39">
        <v>1</v>
      </c>
      <c r="E14" s="32"/>
      <c r="F14" s="33"/>
      <c r="G14" s="34"/>
      <c r="H14" s="31"/>
      <c r="I14" s="28"/>
      <c r="J14" s="29"/>
      <c r="K14" s="31"/>
      <c r="L14" s="28"/>
      <c r="M14" s="35">
        <f>M12+K13-L13</f>
        <v>-43.6</v>
      </c>
      <c r="N14" s="28">
        <f>N12+K13-L13</f>
        <v>-43.6</v>
      </c>
    </row>
    <row r="15" spans="1:15">
      <c r="A15" s="36"/>
      <c r="B15" s="37"/>
      <c r="C15" s="38"/>
      <c r="D15" s="39"/>
      <c r="E15" s="32">
        <f>(C14+C16)/2</f>
        <v>0.1</v>
      </c>
      <c r="F15" s="33">
        <f>(D14+D16)/2</f>
        <v>0.85</v>
      </c>
      <c r="G15" s="30">
        <f>ABS(B16-B14)</f>
        <v>20</v>
      </c>
      <c r="H15" s="31">
        <f t="shared" si="0"/>
        <v>2</v>
      </c>
      <c r="I15" s="28">
        <f>F15*G15</f>
        <v>17</v>
      </c>
      <c r="J15" s="29">
        <f t="shared" si="1"/>
        <v>2</v>
      </c>
      <c r="K15" s="31">
        <f t="shared" si="2"/>
        <v>0</v>
      </c>
      <c r="L15" s="28">
        <f>IF(I15&gt;=J15,I15-J15)</f>
        <v>15</v>
      </c>
      <c r="M15" s="35"/>
      <c r="N15" s="28"/>
    </row>
    <row r="16" spans="1:15">
      <c r="A16" s="36" t="s">
        <v>111</v>
      </c>
      <c r="B16" s="37">
        <v>500</v>
      </c>
      <c r="C16" s="38">
        <v>0.1</v>
      </c>
      <c r="D16" s="39">
        <v>0.7</v>
      </c>
      <c r="E16" s="32"/>
      <c r="F16" s="33"/>
      <c r="G16" s="34"/>
      <c r="H16" s="31"/>
      <c r="I16" s="28"/>
      <c r="J16" s="29"/>
      <c r="K16" s="31"/>
      <c r="L16" s="28"/>
      <c r="M16" s="35">
        <f>M14+K15-L15</f>
        <v>-58.6</v>
      </c>
      <c r="N16" s="28">
        <f>N14+K15-L15</f>
        <v>-58.6</v>
      </c>
    </row>
    <row r="17" spans="1:14">
      <c r="A17" s="36"/>
      <c r="B17" s="37"/>
      <c r="C17" s="38"/>
      <c r="D17" s="39"/>
      <c r="E17" s="32">
        <f>(C16+C18)/2</f>
        <v>0.1</v>
      </c>
      <c r="F17" s="33">
        <f>(D16+D18)/2</f>
        <v>0.7</v>
      </c>
      <c r="G17" s="30">
        <f>ABS(B18-B16)</f>
        <v>20</v>
      </c>
      <c r="H17" s="31">
        <f t="shared" si="0"/>
        <v>2</v>
      </c>
      <c r="I17" s="28">
        <f>F17*G17</f>
        <v>14</v>
      </c>
      <c r="J17" s="29">
        <f t="shared" si="1"/>
        <v>2</v>
      </c>
      <c r="K17" s="31">
        <f t="shared" si="2"/>
        <v>0</v>
      </c>
      <c r="L17" s="28">
        <f>IF(I17&gt;=J17,I17-J17)</f>
        <v>12</v>
      </c>
      <c r="M17" s="35"/>
      <c r="N17" s="28"/>
    </row>
    <row r="18" spans="1:14">
      <c r="A18" s="36" t="s">
        <v>111</v>
      </c>
      <c r="B18" s="37">
        <v>520</v>
      </c>
      <c r="C18" s="38">
        <v>0.1</v>
      </c>
      <c r="D18" s="39">
        <v>0.7</v>
      </c>
      <c r="E18" s="32"/>
      <c r="F18" s="33"/>
      <c r="G18" s="34"/>
      <c r="H18" s="31"/>
      <c r="I18" s="28"/>
      <c r="J18" s="29"/>
      <c r="K18" s="31"/>
      <c r="L18" s="28"/>
      <c r="M18" s="35">
        <f>M16+K17-L17</f>
        <v>-70.599999999999994</v>
      </c>
      <c r="N18" s="28">
        <f>N16+K17-L17</f>
        <v>-70.599999999999994</v>
      </c>
    </row>
    <row r="19" spans="1:14">
      <c r="A19" s="36"/>
      <c r="B19" s="37"/>
      <c r="C19" s="38"/>
      <c r="D19" s="39"/>
      <c r="E19" s="32">
        <f>(C18+C20)/2</f>
        <v>0.1</v>
      </c>
      <c r="F19" s="33">
        <f>(D18+D20)/2</f>
        <v>0.64999999999999991</v>
      </c>
      <c r="G19" s="30">
        <f>ABS(B20-B18)</f>
        <v>20</v>
      </c>
      <c r="H19" s="31">
        <f t="shared" ref="H19:H33" si="3">E19*G19</f>
        <v>2</v>
      </c>
      <c r="I19" s="28">
        <f>F19*G19</f>
        <v>12.999999999999998</v>
      </c>
      <c r="J19" s="29">
        <f t="shared" si="1"/>
        <v>2</v>
      </c>
      <c r="K19" s="31">
        <f t="shared" ref="K19:K33" si="4">IF(H19&gt;=J19,H19-J19)</f>
        <v>0</v>
      </c>
      <c r="L19" s="28">
        <f>IF(I19&gt;=J19,I19-J19)</f>
        <v>10.999999999999998</v>
      </c>
      <c r="M19" s="35"/>
      <c r="N19" s="28"/>
    </row>
    <row r="20" spans="1:14">
      <c r="A20" s="36" t="s">
        <v>111</v>
      </c>
      <c r="B20" s="37">
        <v>540</v>
      </c>
      <c r="C20" s="38">
        <v>0.1</v>
      </c>
      <c r="D20" s="39">
        <v>0.6</v>
      </c>
      <c r="E20" s="32"/>
      <c r="F20" s="33"/>
      <c r="G20" s="34"/>
      <c r="H20" s="31"/>
      <c r="I20" s="28"/>
      <c r="J20" s="29"/>
      <c r="K20" s="31"/>
      <c r="L20" s="28"/>
      <c r="M20" s="35">
        <f>M18+K19-L19</f>
        <v>-81.599999999999994</v>
      </c>
      <c r="N20" s="28">
        <f>N18+K19-L19</f>
        <v>-81.599999999999994</v>
      </c>
    </row>
    <row r="21" spans="1:14">
      <c r="A21" s="36"/>
      <c r="B21" s="37"/>
      <c r="C21" s="38"/>
      <c r="D21" s="39"/>
      <c r="E21" s="32">
        <f>(C20+C22)/2</f>
        <v>0.2</v>
      </c>
      <c r="F21" s="33">
        <f>(D20+D22)/2</f>
        <v>0.64999999999999991</v>
      </c>
      <c r="G21" s="30">
        <f>ABS(B22-B20)</f>
        <v>20</v>
      </c>
      <c r="H21" s="31">
        <f t="shared" si="3"/>
        <v>4</v>
      </c>
      <c r="I21" s="28">
        <f>F21*G21</f>
        <v>12.999999999999998</v>
      </c>
      <c r="J21" s="29">
        <f>MIN(H21:I21)</f>
        <v>4</v>
      </c>
      <c r="K21" s="31">
        <f t="shared" si="4"/>
        <v>0</v>
      </c>
      <c r="L21" s="28">
        <f>IF(I21&gt;=J21,I21-J21)</f>
        <v>8.9999999999999982</v>
      </c>
      <c r="M21" s="35"/>
      <c r="N21" s="28"/>
    </row>
    <row r="22" spans="1:14">
      <c r="A22" s="36" t="s">
        <v>111</v>
      </c>
      <c r="B22" s="37">
        <v>560</v>
      </c>
      <c r="C22" s="38">
        <v>0.3</v>
      </c>
      <c r="D22" s="39">
        <v>0.7</v>
      </c>
      <c r="E22" s="32"/>
      <c r="F22" s="33"/>
      <c r="G22" s="34"/>
      <c r="H22" s="31"/>
      <c r="I22" s="28"/>
      <c r="J22" s="29"/>
      <c r="K22" s="31"/>
      <c r="L22" s="28"/>
      <c r="M22" s="35">
        <f>M20+K21-L21</f>
        <v>-90.6</v>
      </c>
      <c r="N22" s="28">
        <f>N20+K21-L21</f>
        <v>-90.6</v>
      </c>
    </row>
    <row r="23" spans="1:14">
      <c r="A23" s="36"/>
      <c r="B23" s="37"/>
      <c r="C23" s="38"/>
      <c r="D23" s="39"/>
      <c r="E23" s="32">
        <f>(C22+C24)/2</f>
        <v>0.25</v>
      </c>
      <c r="F23" s="33">
        <f>(D22+D24)/2</f>
        <v>0.75</v>
      </c>
      <c r="G23" s="30">
        <f>ABS(B24-B22)</f>
        <v>20</v>
      </c>
      <c r="H23" s="31">
        <f t="shared" si="3"/>
        <v>5</v>
      </c>
      <c r="I23" s="28">
        <f>F23*G23</f>
        <v>15</v>
      </c>
      <c r="J23" s="29">
        <f t="shared" si="1"/>
        <v>5</v>
      </c>
      <c r="K23" s="31">
        <f t="shared" si="4"/>
        <v>0</v>
      </c>
      <c r="L23" s="28">
        <f>IF(I23&gt;=J23,I23-J23)</f>
        <v>10</v>
      </c>
      <c r="M23" s="35"/>
      <c r="N23" s="28"/>
    </row>
    <row r="24" spans="1:14">
      <c r="A24" s="36" t="s">
        <v>111</v>
      </c>
      <c r="B24" s="37">
        <v>580</v>
      </c>
      <c r="C24" s="38">
        <v>0.2</v>
      </c>
      <c r="D24" s="39">
        <v>0.8</v>
      </c>
      <c r="E24" s="32"/>
      <c r="F24" s="33"/>
      <c r="G24" s="34"/>
      <c r="H24" s="31"/>
      <c r="I24" s="28"/>
      <c r="J24" s="29"/>
      <c r="K24" s="31"/>
      <c r="L24" s="28"/>
      <c r="M24" s="35">
        <f>M22+K23-L23</f>
        <v>-100.6</v>
      </c>
      <c r="N24" s="28">
        <f>N22+K23-L23</f>
        <v>-100.6</v>
      </c>
    </row>
    <row r="25" spans="1:14">
      <c r="A25" s="36"/>
      <c r="B25" s="37"/>
      <c r="C25" s="38"/>
      <c r="D25" s="39"/>
      <c r="E25" s="32">
        <f>(C24+C26)/2</f>
        <v>0.44999999999999996</v>
      </c>
      <c r="F25" s="33">
        <f>(D24+D26)/2</f>
        <v>0.75</v>
      </c>
      <c r="G25" s="30">
        <f>ABS(B26-B24)</f>
        <v>20</v>
      </c>
      <c r="H25" s="31">
        <f t="shared" si="3"/>
        <v>9</v>
      </c>
      <c r="I25" s="28">
        <f>F25*G25</f>
        <v>15</v>
      </c>
      <c r="J25" s="29">
        <f t="shared" si="1"/>
        <v>9</v>
      </c>
      <c r="K25" s="31">
        <f t="shared" si="4"/>
        <v>0</v>
      </c>
      <c r="L25" s="28">
        <f>IF(I25&gt;=J25,I25-J25)</f>
        <v>6</v>
      </c>
      <c r="M25" s="35"/>
      <c r="N25" s="28"/>
    </row>
    <row r="26" spans="1:14">
      <c r="A26" s="36" t="s">
        <v>111</v>
      </c>
      <c r="B26" s="37">
        <v>600</v>
      </c>
      <c r="C26" s="38">
        <v>0.7</v>
      </c>
      <c r="D26" s="39">
        <v>0.7</v>
      </c>
      <c r="E26" s="32"/>
      <c r="F26" s="33"/>
      <c r="G26" s="34"/>
      <c r="H26" s="31"/>
      <c r="I26" s="28"/>
      <c r="J26" s="29"/>
      <c r="K26" s="31"/>
      <c r="L26" s="28"/>
      <c r="M26" s="35">
        <f>M24+K25-L25</f>
        <v>-106.6</v>
      </c>
      <c r="N26" s="28">
        <f>N24+K25-L25</f>
        <v>-106.6</v>
      </c>
    </row>
    <row r="27" spans="1:14">
      <c r="A27" s="36"/>
      <c r="B27" s="37"/>
      <c r="C27" s="38"/>
      <c r="D27" s="39"/>
      <c r="E27" s="32">
        <f>(C26+C28)/2</f>
        <v>0.5</v>
      </c>
      <c r="F27" s="33">
        <f>(D26+D28)/2</f>
        <v>0.44999999999999996</v>
      </c>
      <c r="G27" s="30">
        <f>ABS(B28-B26)</f>
        <v>20</v>
      </c>
      <c r="H27" s="31">
        <f t="shared" si="3"/>
        <v>10</v>
      </c>
      <c r="I27" s="28">
        <f>F27*G27</f>
        <v>9</v>
      </c>
      <c r="J27" s="29">
        <f t="shared" si="1"/>
        <v>9</v>
      </c>
      <c r="K27" s="31">
        <f t="shared" si="4"/>
        <v>1</v>
      </c>
      <c r="L27" s="28">
        <f>IF(I27&gt;=J27,I27-J27)</f>
        <v>0</v>
      </c>
      <c r="M27" s="35"/>
      <c r="N27" s="28"/>
    </row>
    <row r="28" spans="1:14">
      <c r="A28" s="36" t="s">
        <v>111</v>
      </c>
      <c r="B28" s="37">
        <v>620</v>
      </c>
      <c r="C28" s="38">
        <v>0.3</v>
      </c>
      <c r="D28" s="39">
        <v>0.2</v>
      </c>
      <c r="E28" s="32"/>
      <c r="F28" s="33"/>
      <c r="G28" s="34"/>
      <c r="H28" s="31"/>
      <c r="I28" s="28"/>
      <c r="J28" s="29"/>
      <c r="K28" s="31"/>
      <c r="L28" s="28"/>
      <c r="M28" s="35">
        <f>M26+K27-L27</f>
        <v>-105.6</v>
      </c>
      <c r="N28" s="28">
        <f>N26+K27-L27</f>
        <v>-105.6</v>
      </c>
    </row>
    <row r="29" spans="1:14">
      <c r="A29" s="36"/>
      <c r="B29" s="37"/>
      <c r="C29" s="38"/>
      <c r="D29" s="39"/>
      <c r="E29" s="32">
        <f>(C28+C30)/2</f>
        <v>0.6</v>
      </c>
      <c r="F29" s="33">
        <f>(D28+D30)/2</f>
        <v>0.2</v>
      </c>
      <c r="G29" s="30">
        <f>ABS(B30-B28)</f>
        <v>20</v>
      </c>
      <c r="H29" s="31">
        <f t="shared" si="3"/>
        <v>12</v>
      </c>
      <c r="I29" s="28">
        <f>F29*G29</f>
        <v>4</v>
      </c>
      <c r="J29" s="29">
        <f t="shared" si="1"/>
        <v>4</v>
      </c>
      <c r="K29" s="31">
        <f t="shared" si="4"/>
        <v>8</v>
      </c>
      <c r="L29" s="28">
        <f>IF(I29&gt;=J29,I29-J29)</f>
        <v>0</v>
      </c>
      <c r="M29" s="35"/>
      <c r="N29" s="28"/>
    </row>
    <row r="30" spans="1:14">
      <c r="A30" s="36" t="s">
        <v>111</v>
      </c>
      <c r="B30" s="37">
        <v>640</v>
      </c>
      <c r="C30" s="38">
        <v>0.9</v>
      </c>
      <c r="D30" s="39">
        <v>0.2</v>
      </c>
      <c r="E30" s="32"/>
      <c r="F30" s="33"/>
      <c r="G30" s="34"/>
      <c r="H30" s="31"/>
      <c r="I30" s="28"/>
      <c r="J30" s="29"/>
      <c r="K30" s="31"/>
      <c r="L30" s="28"/>
      <c r="M30" s="35">
        <f>M28+K29-L29</f>
        <v>-97.6</v>
      </c>
      <c r="N30" s="28">
        <f>N28+K29-L29</f>
        <v>-97.6</v>
      </c>
    </row>
    <row r="31" spans="1:14">
      <c r="A31" s="36"/>
      <c r="B31" s="37"/>
      <c r="C31" s="38"/>
      <c r="D31" s="39"/>
      <c r="E31" s="32">
        <f>(C30+C32)/2</f>
        <v>0.8</v>
      </c>
      <c r="F31" s="33">
        <f>(D30+D32)/2</f>
        <v>0.2</v>
      </c>
      <c r="G31" s="30">
        <f>ABS(B32-B30)</f>
        <v>2.5</v>
      </c>
      <c r="H31" s="31">
        <f t="shared" si="3"/>
        <v>2</v>
      </c>
      <c r="I31" s="28">
        <f>F31*G31</f>
        <v>0.5</v>
      </c>
      <c r="J31" s="29">
        <f t="shared" si="1"/>
        <v>0.5</v>
      </c>
      <c r="K31" s="31">
        <f t="shared" si="4"/>
        <v>1.5</v>
      </c>
      <c r="L31" s="28">
        <f>IF(I31&gt;=J31,I31-J31)</f>
        <v>0</v>
      </c>
      <c r="M31" s="35"/>
      <c r="N31" s="28"/>
    </row>
    <row r="32" spans="1:14">
      <c r="A32" s="36" t="s">
        <v>111</v>
      </c>
      <c r="B32" s="37">
        <v>642.5</v>
      </c>
      <c r="C32" s="38">
        <v>0.7</v>
      </c>
      <c r="D32" s="39">
        <v>0.2</v>
      </c>
      <c r="E32" s="32"/>
      <c r="F32" s="33"/>
      <c r="G32" s="34"/>
      <c r="H32" s="31"/>
      <c r="I32" s="28"/>
      <c r="J32" s="29"/>
      <c r="K32" s="31"/>
      <c r="L32" s="28"/>
      <c r="M32" s="35">
        <f>M30+K31-L31</f>
        <v>-96.1</v>
      </c>
      <c r="N32" s="28">
        <f>N30+K31-L31</f>
        <v>-96.1</v>
      </c>
    </row>
    <row r="33" spans="1:14">
      <c r="A33" s="36"/>
      <c r="B33" s="37"/>
      <c r="C33" s="38"/>
      <c r="D33" s="39"/>
      <c r="E33" s="32">
        <f>(C32+C34)/2</f>
        <v>0.35</v>
      </c>
      <c r="F33" s="33">
        <f>(D32+D34)/2</f>
        <v>0.1</v>
      </c>
      <c r="G33" s="30"/>
      <c r="H33" s="31">
        <f t="shared" si="3"/>
        <v>0</v>
      </c>
      <c r="I33" s="28">
        <f>F33*G33</f>
        <v>0</v>
      </c>
      <c r="J33" s="29">
        <f t="shared" si="1"/>
        <v>0</v>
      </c>
      <c r="K33" s="31">
        <f t="shared" si="4"/>
        <v>0</v>
      </c>
      <c r="L33" s="28">
        <f>IF(I33&gt;=J33,I33-J33)</f>
        <v>0</v>
      </c>
      <c r="M33" s="35"/>
      <c r="N33" s="28"/>
    </row>
    <row r="34" spans="1:14" ht="13.5" thickBot="1">
      <c r="A34" s="24"/>
      <c r="B34" s="25"/>
      <c r="C34" s="26"/>
      <c r="D34" s="27"/>
      <c r="E34" s="32"/>
      <c r="F34" s="33"/>
      <c r="G34" s="34"/>
      <c r="H34" s="31"/>
      <c r="I34" s="28"/>
      <c r="J34" s="29"/>
      <c r="K34" s="31"/>
      <c r="L34" s="28"/>
      <c r="M34" s="22">
        <f>M32+K33-L33</f>
        <v>-96.1</v>
      </c>
      <c r="N34" s="21">
        <f>N32+K33-L33</f>
        <v>-96.1</v>
      </c>
    </row>
    <row r="35" spans="1:14">
      <c r="A35" s="64"/>
      <c r="B35" s="65"/>
      <c r="C35" s="65"/>
      <c r="D35" s="65"/>
      <c r="E35" s="60"/>
      <c r="F35" s="60"/>
      <c r="G35" s="54">
        <f>SUM(G7:G34)</f>
        <v>237</v>
      </c>
      <c r="H35" s="56">
        <f>SUM(H7:H34)</f>
        <v>55.45</v>
      </c>
      <c r="I35" s="56">
        <f>SUM(I7:I34)</f>
        <v>151.55000000000001</v>
      </c>
      <c r="J35" s="56">
        <f>SUM(J7:J34)</f>
        <v>44.95</v>
      </c>
      <c r="K35" s="56">
        <f>SUM(K7:K34)</f>
        <v>10.5</v>
      </c>
      <c r="L35" s="58">
        <f>SUM(L7:L34)</f>
        <v>106.6</v>
      </c>
      <c r="M35" s="23"/>
      <c r="N35" s="21"/>
    </row>
    <row r="36" spans="1:14" ht="13.5" thickBot="1">
      <c r="A36" s="17"/>
      <c r="B36" s="18"/>
      <c r="C36" s="19"/>
      <c r="D36" s="19"/>
      <c r="E36" s="61"/>
      <c r="F36" s="61"/>
      <c r="G36" s="55"/>
      <c r="H36" s="57"/>
      <c r="I36" s="57"/>
      <c r="J36" s="57"/>
      <c r="K36" s="57"/>
      <c r="L36" s="59"/>
      <c r="M36" s="16"/>
      <c r="N36" s="20"/>
    </row>
    <row r="37" spans="1:14">
      <c r="A37" s="66"/>
      <c r="B37" s="67"/>
      <c r="C37" s="67"/>
      <c r="D37" s="67"/>
      <c r="G37" s="15"/>
      <c r="I37" s="15"/>
      <c r="K37" s="15"/>
    </row>
    <row r="38" spans="1:14">
      <c r="G38" s="15"/>
      <c r="I38" s="15"/>
      <c r="K38" s="15"/>
    </row>
  </sheetData>
  <mergeCells count="219">
    <mergeCell ref="A1:N2"/>
    <mergeCell ref="G35:G36"/>
    <mergeCell ref="H35:H36"/>
    <mergeCell ref="I35:I36"/>
    <mergeCell ref="J35:J36"/>
    <mergeCell ref="K35:K36"/>
    <mergeCell ref="L35:L36"/>
    <mergeCell ref="E35:E36"/>
    <mergeCell ref="F35:F36"/>
    <mergeCell ref="L31:L32"/>
    <mergeCell ref="E31:E32"/>
    <mergeCell ref="F31:F32"/>
    <mergeCell ref="K33:K34"/>
    <mergeCell ref="L33:L34"/>
    <mergeCell ref="I33:I34"/>
    <mergeCell ref="J33:J34"/>
    <mergeCell ref="L13:L14"/>
    <mergeCell ref="K15:K16"/>
    <mergeCell ref="L15:L16"/>
    <mergeCell ref="I19:I20"/>
    <mergeCell ref="G21:G22"/>
    <mergeCell ref="H21:H22"/>
    <mergeCell ref="E19:E20"/>
    <mergeCell ref="L23:L24"/>
    <mergeCell ref="K27:K28"/>
    <mergeCell ref="L27:L28"/>
    <mergeCell ref="K25:K26"/>
    <mergeCell ref="L25:L26"/>
    <mergeCell ref="K29:K30"/>
    <mergeCell ref="L29:L30"/>
    <mergeCell ref="E29:E30"/>
    <mergeCell ref="F29:F30"/>
    <mergeCell ref="G29:G30"/>
    <mergeCell ref="H29:H30"/>
    <mergeCell ref="I29:I30"/>
    <mergeCell ref="J29:J30"/>
    <mergeCell ref="E17:E18"/>
    <mergeCell ref="F17:F18"/>
    <mergeCell ref="E23:E24"/>
    <mergeCell ref="F23:F24"/>
    <mergeCell ref="G25:G26"/>
    <mergeCell ref="H25:H26"/>
    <mergeCell ref="G23:G24"/>
    <mergeCell ref="H23:H24"/>
    <mergeCell ref="I23:I24"/>
    <mergeCell ref="J23:J24"/>
    <mergeCell ref="E25:E26"/>
    <mergeCell ref="F25:F26"/>
    <mergeCell ref="I27:I28"/>
    <mergeCell ref="J27:J28"/>
    <mergeCell ref="E7:E8"/>
    <mergeCell ref="F7:F8"/>
    <mergeCell ref="G7:G8"/>
    <mergeCell ref="H7:H8"/>
    <mergeCell ref="E9:E10"/>
    <mergeCell ref="F9:F10"/>
    <mergeCell ref="G9:G10"/>
    <mergeCell ref="H11:H12"/>
    <mergeCell ref="G15:G16"/>
    <mergeCell ref="H15:H16"/>
    <mergeCell ref="J15:J16"/>
    <mergeCell ref="E15:E16"/>
    <mergeCell ref="F15:F16"/>
    <mergeCell ref="E11:E12"/>
    <mergeCell ref="F11:F12"/>
    <mergeCell ref="H13:H14"/>
    <mergeCell ref="J7:J8"/>
    <mergeCell ref="I13:I14"/>
    <mergeCell ref="J13:J14"/>
    <mergeCell ref="M14:M15"/>
    <mergeCell ref="N14:N15"/>
    <mergeCell ref="M26:M27"/>
    <mergeCell ref="N26:N27"/>
    <mergeCell ref="M20:M21"/>
    <mergeCell ref="N20:N21"/>
    <mergeCell ref="M16:M17"/>
    <mergeCell ref="N16:N17"/>
    <mergeCell ref="M22:M23"/>
    <mergeCell ref="N22:N23"/>
    <mergeCell ref="M6:M7"/>
    <mergeCell ref="N6:N7"/>
    <mergeCell ref="M12:M13"/>
    <mergeCell ref="N12:N13"/>
    <mergeCell ref="M8:M9"/>
    <mergeCell ref="N8:N9"/>
    <mergeCell ref="M10:M11"/>
    <mergeCell ref="N10:N11"/>
    <mergeCell ref="M24:M25"/>
    <mergeCell ref="N24:N25"/>
    <mergeCell ref="M18:M19"/>
    <mergeCell ref="N18:N19"/>
    <mergeCell ref="M28:M29"/>
    <mergeCell ref="N28:N29"/>
    <mergeCell ref="M30:M31"/>
    <mergeCell ref="N30:N31"/>
    <mergeCell ref="M32:M33"/>
    <mergeCell ref="N32:N33"/>
    <mergeCell ref="J3:J4"/>
    <mergeCell ref="K3:L3"/>
    <mergeCell ref="K7:K8"/>
    <mergeCell ref="L7:L8"/>
    <mergeCell ref="A3:A5"/>
    <mergeCell ref="C3:D3"/>
    <mergeCell ref="B3:B5"/>
    <mergeCell ref="E3:F3"/>
    <mergeCell ref="L19:L20"/>
    <mergeCell ref="K17:K18"/>
    <mergeCell ref="L17:L18"/>
    <mergeCell ref="K21:K22"/>
    <mergeCell ref="L21:L22"/>
    <mergeCell ref="I21:I22"/>
    <mergeCell ref="J21:J22"/>
    <mergeCell ref="J17:J18"/>
    <mergeCell ref="F19:F20"/>
    <mergeCell ref="G19:G20"/>
    <mergeCell ref="H19:H20"/>
    <mergeCell ref="E21:E22"/>
    <mergeCell ref="I7:I8"/>
    <mergeCell ref="I9:I10"/>
    <mergeCell ref="I11:I12"/>
    <mergeCell ref="D22:D23"/>
    <mergeCell ref="A24:A25"/>
    <mergeCell ref="B24:B25"/>
    <mergeCell ref="C24:C25"/>
    <mergeCell ref="D24:D25"/>
    <mergeCell ref="M3:N3"/>
    <mergeCell ref="C5:D5"/>
    <mergeCell ref="E5:F5"/>
    <mergeCell ref="H5:I5"/>
    <mergeCell ref="K5:L5"/>
    <mergeCell ref="M5:N5"/>
    <mergeCell ref="A6:A7"/>
    <mergeCell ref="B6:B7"/>
    <mergeCell ref="C6:C7"/>
    <mergeCell ref="D6:D7"/>
    <mergeCell ref="A8:A9"/>
    <mergeCell ref="B8:B9"/>
    <mergeCell ref="C8:C9"/>
    <mergeCell ref="D8:D9"/>
    <mergeCell ref="A10:A11"/>
    <mergeCell ref="B10:B11"/>
    <mergeCell ref="C10:C11"/>
    <mergeCell ref="D10:D11"/>
    <mergeCell ref="L11:L12"/>
    <mergeCell ref="K9:K10"/>
    <mergeCell ref="L9:L10"/>
    <mergeCell ref="G11:G12"/>
    <mergeCell ref="G3:G4"/>
    <mergeCell ref="H3:I3"/>
    <mergeCell ref="A20:A21"/>
    <mergeCell ref="B20:B21"/>
    <mergeCell ref="C20:C21"/>
    <mergeCell ref="D20:D21"/>
    <mergeCell ref="A22:A23"/>
    <mergeCell ref="B22:B23"/>
    <mergeCell ref="C22:C23"/>
    <mergeCell ref="A12:A13"/>
    <mergeCell ref="B12:B13"/>
    <mergeCell ref="C12:C13"/>
    <mergeCell ref="D12:D13"/>
    <mergeCell ref="A14:A15"/>
    <mergeCell ref="B14:B15"/>
    <mergeCell ref="C14:C15"/>
    <mergeCell ref="D14:D15"/>
    <mergeCell ref="A16:A17"/>
    <mergeCell ref="J9:J10"/>
    <mergeCell ref="B26:B27"/>
    <mergeCell ref="C26:C27"/>
    <mergeCell ref="D26:D27"/>
    <mergeCell ref="A28:A29"/>
    <mergeCell ref="B28:B29"/>
    <mergeCell ref="C28:C29"/>
    <mergeCell ref="D28:D29"/>
    <mergeCell ref="A30:A31"/>
    <mergeCell ref="B30:B31"/>
    <mergeCell ref="C30:C31"/>
    <mergeCell ref="D30:D31"/>
    <mergeCell ref="A32:A33"/>
    <mergeCell ref="B32:B33"/>
    <mergeCell ref="C32:C33"/>
    <mergeCell ref="D32:D33"/>
    <mergeCell ref="H9:H10"/>
    <mergeCell ref="J11:J12"/>
    <mergeCell ref="J19:J20"/>
    <mergeCell ref="G17:G18"/>
    <mergeCell ref="H17:H18"/>
    <mergeCell ref="I17:I18"/>
    <mergeCell ref="I15:I16"/>
    <mergeCell ref="A26:A27"/>
    <mergeCell ref="A18:A19"/>
    <mergeCell ref="K11:K12"/>
    <mergeCell ref="B16:B17"/>
    <mergeCell ref="C16:C17"/>
    <mergeCell ref="D16:D17"/>
    <mergeCell ref="E13:E14"/>
    <mergeCell ref="F13:F14"/>
    <mergeCell ref="G13:G14"/>
    <mergeCell ref="I25:I26"/>
    <mergeCell ref="J25:J26"/>
    <mergeCell ref="E27:E28"/>
    <mergeCell ref="F27:F28"/>
    <mergeCell ref="G27:G28"/>
    <mergeCell ref="H27:H28"/>
    <mergeCell ref="K23:K24"/>
    <mergeCell ref="B18:B19"/>
    <mergeCell ref="C18:C19"/>
    <mergeCell ref="D18:D19"/>
    <mergeCell ref="F21:F22"/>
    <mergeCell ref="K19:K20"/>
    <mergeCell ref="K13:K14"/>
    <mergeCell ref="I31:I32"/>
    <mergeCell ref="J31:J32"/>
    <mergeCell ref="E33:E34"/>
    <mergeCell ref="F33:F34"/>
    <mergeCell ref="G33:G34"/>
    <mergeCell ref="H33:H34"/>
    <mergeCell ref="G31:G32"/>
    <mergeCell ref="H31:H32"/>
    <mergeCell ref="K31:K32"/>
  </mergeCells>
  <conditionalFormatting sqref="H6:L36 E6:F36 G6:G35">
    <cfRule type="cellIs" dxfId="4" priority="1" stopIfTrue="1" operator="equal">
      <formula>0</formula>
    </cfRule>
  </conditionalFormatting>
  <conditionalFormatting sqref="N6:N36">
    <cfRule type="cellIs" dxfId="3" priority="2" stopIfTrue="1" operator="equal">
      <formula>0</formula>
    </cfRule>
    <cfRule type="cellIs" dxfId="2" priority="3" stopIfTrue="1" operator="greaterThan">
      <formula>0</formula>
    </cfRule>
  </conditionalFormatting>
  <conditionalFormatting sqref="M6:M36">
    <cfRule type="cellIs" dxfId="1" priority="4" stopIfTrue="1" operator="equal">
      <formula>0</formula>
    </cfRule>
    <cfRule type="cellIs" dxfId="0" priority="5" stopIfTrue="1" operator="lessThan">
      <formula>0</formula>
    </cfRule>
  </conditionalFormatting>
  <pageMargins left="0.98425196850393704" right="0.59055118110236227" top="0.86614173228346458" bottom="0.59055118110236227" header="0.43307086614173229" footer="0.19685039370078741"/>
  <pageSetup paperSize="9" scale="78" orientation="portrait" r:id="rId1"/>
  <headerFooter alignWithMargins="0">
    <oddHeader>&amp;L&amp;P z &amp;N&amp;Rzał. nr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B96"/>
  <sheetViews>
    <sheetView workbookViewId="0">
      <selection activeCell="A9" sqref="A9"/>
    </sheetView>
  </sheetViews>
  <sheetFormatPr defaultRowHeight="12.75"/>
  <cols>
    <col min="1" max="1" width="46.140625" style="15" customWidth="1"/>
  </cols>
  <sheetData>
    <row r="1" spans="1:2">
      <c r="A1" s="15" t="s">
        <v>21</v>
      </c>
    </row>
    <row r="2" spans="1:2">
      <c r="A2" s="15">
        <v>0</v>
      </c>
    </row>
    <row r="3" spans="1:2">
      <c r="A3" s="15">
        <v>25</v>
      </c>
    </row>
    <row r="4" spans="1:2">
      <c r="A4" s="15">
        <v>50</v>
      </c>
    </row>
    <row r="5" spans="1:2">
      <c r="A5" s="15">
        <v>75</v>
      </c>
    </row>
    <row r="6" spans="1:2">
      <c r="A6" s="15">
        <v>100</v>
      </c>
    </row>
    <row r="7" spans="1:2">
      <c r="A7" s="15">
        <v>125</v>
      </c>
    </row>
    <row r="8" spans="1:2">
      <c r="A8" s="15">
        <v>150</v>
      </c>
    </row>
    <row r="9" spans="1:2">
      <c r="A9" s="15" t="s">
        <v>22</v>
      </c>
    </row>
    <row r="10" spans="1:2">
      <c r="A10" s="15" t="s">
        <v>23</v>
      </c>
    </row>
    <row r="11" spans="1:2">
      <c r="A11" s="15" t="s">
        <v>24</v>
      </c>
      <c r="B11" s="15"/>
    </row>
    <row r="12" spans="1:2">
      <c r="A12" s="15" t="s">
        <v>25</v>
      </c>
    </row>
    <row r="13" spans="1:2">
      <c r="A13" s="15" t="s">
        <v>26</v>
      </c>
    </row>
    <row r="14" spans="1:2">
      <c r="A14" s="15" t="s">
        <v>27</v>
      </c>
    </row>
    <row r="15" spans="1:2">
      <c r="A15" s="15" t="s">
        <v>28</v>
      </c>
    </row>
    <row r="16" spans="1:2">
      <c r="A16" s="15" t="s">
        <v>29</v>
      </c>
    </row>
    <row r="17" spans="1:1">
      <c r="A17" s="15" t="s">
        <v>30</v>
      </c>
    </row>
    <row r="18" spans="1:1">
      <c r="A18" s="15" t="s">
        <v>31</v>
      </c>
    </row>
    <row r="19" spans="1:1">
      <c r="A19" s="15" t="s">
        <v>32</v>
      </c>
    </row>
    <row r="20" spans="1:1">
      <c r="A20" s="15" t="s">
        <v>33</v>
      </c>
    </row>
    <row r="21" spans="1:1">
      <c r="A21" s="15" t="s">
        <v>34</v>
      </c>
    </row>
    <row r="22" spans="1:1">
      <c r="A22" s="15" t="s">
        <v>35</v>
      </c>
    </row>
    <row r="23" spans="1:1">
      <c r="A23" s="15" t="s">
        <v>36</v>
      </c>
    </row>
    <row r="24" spans="1:1">
      <c r="A24" s="15" t="s">
        <v>37</v>
      </c>
    </row>
    <row r="25" spans="1:1">
      <c r="A25" s="15" t="s">
        <v>38</v>
      </c>
    </row>
    <row r="26" spans="1:1">
      <c r="A26" s="15" t="s">
        <v>39</v>
      </c>
    </row>
    <row r="27" spans="1:1">
      <c r="A27" s="15" t="s">
        <v>40</v>
      </c>
    </row>
    <row r="28" spans="1:1">
      <c r="A28" s="15" t="s">
        <v>41</v>
      </c>
    </row>
    <row r="29" spans="1:1">
      <c r="A29" s="15" t="s">
        <v>42</v>
      </c>
    </row>
    <row r="30" spans="1:1">
      <c r="A30" s="15" t="s">
        <v>43</v>
      </c>
    </row>
    <row r="31" spans="1:1">
      <c r="A31" s="15" t="s">
        <v>44</v>
      </c>
    </row>
    <row r="32" spans="1:1">
      <c r="A32" s="15" t="s">
        <v>45</v>
      </c>
    </row>
    <row r="33" spans="1:1">
      <c r="A33" s="15" t="s">
        <v>46</v>
      </c>
    </row>
    <row r="34" spans="1:1">
      <c r="A34" s="15" t="s">
        <v>47</v>
      </c>
    </row>
    <row r="35" spans="1:1">
      <c r="A35" s="15" t="s">
        <v>48</v>
      </c>
    </row>
    <row r="36" spans="1:1">
      <c r="A36" s="15" t="s">
        <v>49</v>
      </c>
    </row>
    <row r="37" spans="1:1">
      <c r="A37" s="15" t="s">
        <v>50</v>
      </c>
    </row>
    <row r="38" spans="1:1">
      <c r="A38" s="15" t="s">
        <v>51</v>
      </c>
    </row>
    <row r="39" spans="1:1">
      <c r="A39" s="15" t="s">
        <v>52</v>
      </c>
    </row>
    <row r="40" spans="1:1">
      <c r="A40" s="15" t="s">
        <v>53</v>
      </c>
    </row>
    <row r="41" spans="1:1">
      <c r="A41" s="15" t="s">
        <v>54</v>
      </c>
    </row>
    <row r="42" spans="1:1">
      <c r="A42" s="15" t="s">
        <v>55</v>
      </c>
    </row>
    <row r="43" spans="1:1">
      <c r="A43" s="15" t="s">
        <v>56</v>
      </c>
    </row>
    <row r="44" spans="1:1">
      <c r="A44" s="15" t="s">
        <v>57</v>
      </c>
    </row>
    <row r="45" spans="1:1">
      <c r="A45" s="15" t="s">
        <v>58</v>
      </c>
    </row>
    <row r="46" spans="1:1">
      <c r="A46" s="15" t="s">
        <v>59</v>
      </c>
    </row>
    <row r="47" spans="1:1">
      <c r="A47" s="15" t="s">
        <v>60</v>
      </c>
    </row>
    <row r="48" spans="1:1">
      <c r="A48" s="15" t="s">
        <v>61</v>
      </c>
    </row>
    <row r="49" spans="1:1">
      <c r="A49" s="15" t="s">
        <v>62</v>
      </c>
    </row>
    <row r="50" spans="1:1">
      <c r="A50" s="15" t="s">
        <v>63</v>
      </c>
    </row>
    <row r="51" spans="1:1">
      <c r="A51" s="15" t="s">
        <v>64</v>
      </c>
    </row>
    <row r="52" spans="1:1">
      <c r="A52" s="15" t="s">
        <v>65</v>
      </c>
    </row>
    <row r="53" spans="1:1">
      <c r="A53" s="15" t="s">
        <v>66</v>
      </c>
    </row>
    <row r="54" spans="1:1">
      <c r="A54" s="15" t="s">
        <v>67</v>
      </c>
    </row>
    <row r="55" spans="1:1">
      <c r="A55" s="15" t="s">
        <v>68</v>
      </c>
    </row>
    <row r="56" spans="1:1">
      <c r="A56" s="15" t="s">
        <v>69</v>
      </c>
    </row>
    <row r="57" spans="1:1">
      <c r="A57" s="15" t="s">
        <v>70</v>
      </c>
    </row>
    <row r="58" spans="1:1">
      <c r="A58" s="15" t="s">
        <v>71</v>
      </c>
    </row>
    <row r="59" spans="1:1">
      <c r="A59" s="15" t="s">
        <v>72</v>
      </c>
    </row>
    <row r="60" spans="1:1">
      <c r="A60" s="15" t="s">
        <v>73</v>
      </c>
    </row>
    <row r="61" spans="1:1">
      <c r="A61" s="15" t="s">
        <v>74</v>
      </c>
    </row>
    <row r="62" spans="1:1">
      <c r="A62" s="15" t="s">
        <v>75</v>
      </c>
    </row>
    <row r="63" spans="1:1">
      <c r="A63" s="15" t="s">
        <v>76</v>
      </c>
    </row>
    <row r="64" spans="1:1">
      <c r="A64" s="15" t="s">
        <v>77</v>
      </c>
    </row>
    <row r="65" spans="1:1">
      <c r="A65" s="15" t="s">
        <v>78</v>
      </c>
    </row>
    <row r="66" spans="1:1">
      <c r="A66" s="15" t="s">
        <v>79</v>
      </c>
    </row>
    <row r="67" spans="1:1">
      <c r="A67" s="15" t="s">
        <v>80</v>
      </c>
    </row>
    <row r="68" spans="1:1">
      <c r="A68" s="15" t="s">
        <v>81</v>
      </c>
    </row>
    <row r="69" spans="1:1">
      <c r="A69" s="15" t="s">
        <v>82</v>
      </c>
    </row>
    <row r="70" spans="1:1">
      <c r="A70" s="15" t="s">
        <v>83</v>
      </c>
    </row>
    <row r="71" spans="1:1">
      <c r="A71" s="15" t="s">
        <v>84</v>
      </c>
    </row>
    <row r="72" spans="1:1">
      <c r="A72" s="15" t="s">
        <v>85</v>
      </c>
    </row>
    <row r="73" spans="1:1">
      <c r="A73" s="15" t="s">
        <v>86</v>
      </c>
    </row>
    <row r="74" spans="1:1">
      <c r="A74" s="15" t="s">
        <v>87</v>
      </c>
    </row>
    <row r="75" spans="1:1">
      <c r="A75" s="15" t="s">
        <v>88</v>
      </c>
    </row>
    <row r="76" spans="1:1">
      <c r="A76" s="15" t="s">
        <v>89</v>
      </c>
    </row>
    <row r="77" spans="1:1">
      <c r="A77" s="15" t="s">
        <v>90</v>
      </c>
    </row>
    <row r="78" spans="1:1">
      <c r="A78" s="15" t="s">
        <v>91</v>
      </c>
    </row>
    <row r="79" spans="1:1">
      <c r="A79" s="15" t="s">
        <v>92</v>
      </c>
    </row>
    <row r="80" spans="1:1">
      <c r="A80" s="15" t="s">
        <v>93</v>
      </c>
    </row>
    <row r="81" spans="1:1">
      <c r="A81" s="15" t="s">
        <v>94</v>
      </c>
    </row>
    <row r="82" spans="1:1">
      <c r="A82" s="15" t="s">
        <v>95</v>
      </c>
    </row>
    <row r="83" spans="1:1">
      <c r="A83" s="15" t="s">
        <v>96</v>
      </c>
    </row>
    <row r="84" spans="1:1">
      <c r="A84" s="15" t="s">
        <v>97</v>
      </c>
    </row>
    <row r="85" spans="1:1">
      <c r="A85" s="15" t="s">
        <v>98</v>
      </c>
    </row>
    <row r="86" spans="1:1">
      <c r="A86" s="15" t="s">
        <v>99</v>
      </c>
    </row>
    <row r="87" spans="1:1">
      <c r="A87" s="15" t="s">
        <v>100</v>
      </c>
    </row>
    <row r="88" spans="1:1">
      <c r="A88" s="15" t="s">
        <v>101</v>
      </c>
    </row>
    <row r="89" spans="1:1">
      <c r="A89" s="15" t="s">
        <v>102</v>
      </c>
    </row>
    <row r="90" spans="1:1">
      <c r="A90" s="15" t="s">
        <v>103</v>
      </c>
    </row>
    <row r="91" spans="1:1">
      <c r="A91" s="15" t="s">
        <v>104</v>
      </c>
    </row>
    <row r="92" spans="1:1">
      <c r="A92" s="15" t="s">
        <v>105</v>
      </c>
    </row>
    <row r="93" spans="1:1">
      <c r="A93" s="15" t="s">
        <v>106</v>
      </c>
    </row>
    <row r="94" spans="1:1">
      <c r="A94" s="15" t="s">
        <v>107</v>
      </c>
    </row>
    <row r="95" spans="1:1">
      <c r="A95" s="15" t="s">
        <v>108</v>
      </c>
    </row>
    <row r="96" spans="1:1">
      <c r="A96" s="15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Tabela robót ziemnych dr 676</vt:lpstr>
      <vt:lpstr>Arkusz1</vt:lpstr>
      <vt:lpstr>'Tabela robót ziemnych dr 676'!Obszar_wydruku</vt:lpstr>
      <vt:lpstr>'Tabela robót ziemnych dr 676'!Tytuły_wydruku</vt:lpstr>
    </vt:vector>
  </TitlesOfParts>
  <Company>P.Z.D.W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P.Z.D.W</dc:creator>
  <cp:lastModifiedBy>Piotr</cp:lastModifiedBy>
  <cp:lastPrinted>2017-04-18T12:20:23Z</cp:lastPrinted>
  <dcterms:created xsi:type="dcterms:W3CDTF">2001-03-09T06:53:21Z</dcterms:created>
  <dcterms:modified xsi:type="dcterms:W3CDTF">2017-04-18T12:20:28Z</dcterms:modified>
</cp:coreProperties>
</file>